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86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<sst xmlns="http://schemas.openxmlformats.org/spreadsheetml/2006/main" count="350" uniqueCount="196">
  <si>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</si>
  <si>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</si>
  <si>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</si>
  <si>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</si>
  <si>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</si>
  <si>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</si>
  <si>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</si>
  <si>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</si>
  <si>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</si>
  <si>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</si>
  <si>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</si>
  <si>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</si>
  <si>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</si>
  <si>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</si>
  <si>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</si>
  <si>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</si>
  <si>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</si>
  <si>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</si>
  <si>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</si>
  <si>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</si>
  <si>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</si>
  <si>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</si>
  <si>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</si>
  <si>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</si>
  <si>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</si>
  <si>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</si>
  <si>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</si>
  <si>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</si>
  <si>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</si>
  <si>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</si>
  <si>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</si>
  <si>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</si>
  <si>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</si>
  <si>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</si>
  <si>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</si>
  <si>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</si>
  <si>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</si>
  <si>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</si>
  <si>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</si>
  <si>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</si>
  <si>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</si>
  <si>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</si>
  <si>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</si>
  <si>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</si>
  <si>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</si>
  <si>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</si>
  <si>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</si>
  <si>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</si>
  <si>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</si>
  <si>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</si>
  <si>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</si>
  <si>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</si>
  <si>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</si>
  <si>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</si>
  <si>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</si>
  <si>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</si>
  <si>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</si>
  <si>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</si>
  <si>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</si>
  <si>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</si>
  <si>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</si>
  <si>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</si>
  <si>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</si>
  <si>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</si>
  <si>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</si>
  <si>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</si>
  <si>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</si>
  <si>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</si>
  <si>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</si>
  <si>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</si>
  <si>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</si>
  <si>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r>
      <t xml:space="preserve">                                         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</si>
  <si>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</si>
  <si>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</si>
  <si>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</si>
  <si>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</si>
  <si>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</si>
  <si>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</si>
  <si>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</si>
  <si>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</si>
  <si>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</si>
  <si>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</si>
  <si>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</si>
  <si>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</si>
  <si>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</si>
  <si>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</si>
  <si>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</si>
  <si>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</si>
  <si>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</si>
  <si>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</si>
  <si>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</si>
  <si>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</si>
  <si>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</si>
  <si>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</si>
  <si>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</si>
  <si>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</si>
  <si>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</si>
  <si>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</si>
  <si>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</si>
  <si>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</si>
  <si>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</si>
  <si>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</si>
  <si>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</si>
  <si>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</si>
  <si>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</si>
  <si>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</si>
  <si>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</si>
  <si>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</si>
  <si>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</si>
  <si>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</si>
  <si>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</si>
  <si>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</si>
  <si>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</si>
  <si>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18210503020012100110</t>
  </si>
  <si>
    <t>Прочие услуги</t>
  </si>
  <si>
    <t>Прочие неналоговые доходы</t>
  </si>
  <si>
    <t>00111705050100000180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</si>
  <si>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</si>
  <si>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</si>
  <si>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</si>
  <si>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</si>
  <si>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</si>
  <si>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</si>
  <si>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</si>
  <si>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</si>
  <si>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</si>
  <si>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</si>
  <si>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</si>
  <si>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</si>
  <si>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</si>
  <si>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</si>
  <si>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</si>
  <si>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</si>
  <si>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18210102020012200110</t>
  </si>
  <si>
    <t>За электричество</t>
  </si>
  <si>
    <t>За природный газ</t>
  </si>
  <si>
    <t>Разработка и создание сайта</t>
  </si>
  <si>
    <t>Услуги по сопровожден. ПП</t>
  </si>
  <si>
    <t>Ув.материальных запасов</t>
  </si>
  <si>
    <t>Уплата прочих налогов</t>
  </si>
  <si>
    <t>Реконструкция ЛЭП</t>
  </si>
  <si>
    <t>Ув.стоимости МЗ</t>
  </si>
  <si>
    <t>За услуги связи- Интернет</t>
  </si>
  <si>
    <t>18210503010014000110</t>
  </si>
  <si>
    <t>18210102020012100110</t>
  </si>
  <si>
    <t>Обслуживание газ.оборудов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</si>
  <si>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</si>
  <si>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</si>
  <si>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</si>
  <si>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</si>
  <si>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</si>
  <si>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</si>
  <si>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14Б0053910</t>
  </si>
  <si>
    <t>Расходы сельхоз переписи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</si>
  <si>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</si>
  <si>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</si>
  <si>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</si>
  <si>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</si>
  <si>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</si>
  <si>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</si>
  <si>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</si>
  <si>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</si>
  <si>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Приобрет.аншлагов и номер</t>
  </si>
  <si>
    <t>Спортивные мероприятия</t>
  </si>
  <si>
    <t>Субсидия для КДЦ</t>
  </si>
  <si>
    <t>Приобретение оргтехники</t>
  </si>
  <si>
    <t>18210503020013000110</t>
  </si>
  <si>
    <t>18210503010013000110</t>
  </si>
  <si>
    <t>Услуги по отправке отчетов</t>
  </si>
  <si>
    <t>Услуги информагенств и прочие</t>
  </si>
  <si>
    <t>Межбюджетные трансферты (КДЦ)</t>
  </si>
  <si>
    <t>Прокладка асб/цемент.труб</t>
  </si>
  <si>
    <t>1403</t>
  </si>
  <si>
    <t>2610160040</t>
  </si>
  <si>
    <t>540</t>
  </si>
  <si>
    <t>18210606043104000110</t>
  </si>
  <si>
    <t>18210606033104000110</t>
  </si>
  <si>
    <t>Асфальтирование</t>
  </si>
  <si>
    <t xml:space="preserve">     Рагимова М.З.</t>
  </si>
  <si>
    <t>Вывоз ТБО</t>
  </si>
  <si>
    <t>00120240014100000150</t>
  </si>
  <si>
    <t>00120235118100000150</t>
  </si>
  <si>
    <t>00120229999100000150</t>
  </si>
  <si>
    <t>00120215001100000150</t>
  </si>
  <si>
    <t>Ремонт водопровода</t>
  </si>
  <si>
    <t>1,91</t>
  </si>
  <si>
    <t>Расходы на картографию</t>
  </si>
  <si>
    <t>9990040090</t>
  </si>
  <si>
    <t>Ув.стоимости осн средств</t>
  </si>
  <si>
    <t>"01" октября  2019 года</t>
  </si>
  <si>
    <t>Остаток  на 01.10.2019</t>
  </si>
  <si>
    <t>44189,98</t>
  </si>
  <si>
    <t>1893,47</t>
  </si>
  <si>
    <t>93690,11</t>
  </si>
  <si>
    <t>91048,17</t>
  </si>
  <si>
    <t>1811,19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</si>
</sst>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96" zoomScaleNormal="96" zoomScalePageLayoutView="0" workbookViewId="0" topLeftCell="A112">
      <selection activeCell="M148" sqref="M148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2:10" ht="66.75" customHeight="1">
      <c r="B1" s="44" t="s">
        <v>71</v>
      </c>
      <c r="C1" s="44"/>
      <c r="D1" s="44"/>
      <c r="E1" s="44"/>
      <c r="F1" s="44"/>
      <c r="G1" s="44"/>
      <c r="H1" s="44"/>
      <c r="I1" s="44"/>
      <c r="J1" s="44"/>
    </row>
    <row r="2" spans="10:11" ht="12.75">
      <c r="J2" s="45" t="s">
        <v>54</v>
      </c>
      <c r="K2" s="45"/>
    </row>
    <row r="3" spans="1:8" ht="12.75">
      <c r="A3" s="7" t="s">
        <v>156</v>
      </c>
      <c r="B3" s="7"/>
      <c r="C3" s="7"/>
      <c r="D3" s="7"/>
      <c r="E3" s="7"/>
      <c r="F3" s="7"/>
      <c r="G3" t="s">
        <v>55</v>
      </c>
      <c r="H3" t="s">
        <v>189</v>
      </c>
    </row>
    <row r="5" ht="15">
      <c r="G5" s="8" t="s">
        <v>56</v>
      </c>
    </row>
    <row r="6" spans="1:10" ht="12.75">
      <c r="A6" s="30" t="s">
        <v>23</v>
      </c>
      <c r="B6" s="31"/>
      <c r="C6" s="31"/>
      <c r="D6" s="31"/>
      <c r="E6" s="31"/>
      <c r="F6" s="32"/>
      <c r="G6" s="33" t="s">
        <v>86</v>
      </c>
      <c r="H6" s="34"/>
      <c r="I6" s="30">
        <v>70000</v>
      </c>
      <c r="J6" s="32"/>
    </row>
    <row r="7" spans="1:10" ht="12.75">
      <c r="A7" s="30" t="s">
        <v>124</v>
      </c>
      <c r="B7" s="31"/>
      <c r="C7" s="31"/>
      <c r="D7" s="31"/>
      <c r="E7" s="31"/>
      <c r="F7" s="32"/>
      <c r="G7" s="33" t="s">
        <v>123</v>
      </c>
      <c r="H7" s="34"/>
      <c r="I7" s="30"/>
      <c r="J7" s="32"/>
    </row>
    <row r="8" spans="1:10" ht="12.75">
      <c r="A8" s="30" t="s">
        <v>149</v>
      </c>
      <c r="B8" s="31"/>
      <c r="C8" s="31"/>
      <c r="D8" s="31"/>
      <c r="E8" s="31"/>
      <c r="F8" s="12"/>
      <c r="G8" s="33" t="s">
        <v>150</v>
      </c>
      <c r="H8" s="32"/>
      <c r="I8" s="30"/>
      <c r="J8" s="32"/>
    </row>
    <row r="9" spans="1:10" ht="12.75">
      <c r="A9" s="30" t="s">
        <v>115</v>
      </c>
      <c r="B9" s="31"/>
      <c r="C9" s="31"/>
      <c r="D9" s="31"/>
      <c r="E9" s="31"/>
      <c r="F9" s="32"/>
      <c r="G9" s="33" t="s">
        <v>116</v>
      </c>
      <c r="H9" s="34"/>
      <c r="I9" s="30"/>
      <c r="J9" s="32"/>
    </row>
    <row r="10" spans="1:10" ht="12.75">
      <c r="A10" s="30" t="s">
        <v>89</v>
      </c>
      <c r="B10" s="31"/>
      <c r="C10" s="31"/>
      <c r="D10" s="31"/>
      <c r="E10" s="31"/>
      <c r="F10" s="32"/>
      <c r="G10" s="33" t="s">
        <v>87</v>
      </c>
      <c r="H10" s="34"/>
      <c r="I10" s="35" t="s">
        <v>191</v>
      </c>
      <c r="J10" s="36"/>
    </row>
    <row r="11" spans="1:10" ht="12.75">
      <c r="A11" s="30" t="s">
        <v>89</v>
      </c>
      <c r="B11" s="31"/>
      <c r="C11" s="31"/>
      <c r="D11" s="31"/>
      <c r="E11" s="31"/>
      <c r="F11" s="32"/>
      <c r="G11" s="33" t="s">
        <v>120</v>
      </c>
      <c r="H11" s="34"/>
      <c r="I11" s="35" t="s">
        <v>185</v>
      </c>
      <c r="J11" s="36"/>
    </row>
    <row r="12" spans="1:10" ht="12.75">
      <c r="A12" s="30" t="s">
        <v>89</v>
      </c>
      <c r="B12" s="31"/>
      <c r="C12" s="31"/>
      <c r="D12" s="31"/>
      <c r="E12" s="31"/>
      <c r="F12" s="32"/>
      <c r="G12" s="33" t="s">
        <v>100</v>
      </c>
      <c r="H12" s="34"/>
      <c r="I12" s="30">
        <v>120</v>
      </c>
      <c r="J12" s="32"/>
    </row>
    <row r="13" spans="1:10" ht="12.75">
      <c r="A13" s="30" t="s">
        <v>89</v>
      </c>
      <c r="B13" s="31"/>
      <c r="C13" s="31"/>
      <c r="D13" s="31"/>
      <c r="E13" s="31"/>
      <c r="F13" s="32"/>
      <c r="G13" s="33" t="s">
        <v>144</v>
      </c>
      <c r="H13" s="34"/>
      <c r="I13" s="30">
        <v>872</v>
      </c>
      <c r="J13" s="32"/>
    </row>
    <row r="14" spans="1:10" ht="12.75">
      <c r="A14" s="30" t="s">
        <v>89</v>
      </c>
      <c r="B14" s="31"/>
      <c r="C14" s="31"/>
      <c r="D14" s="31"/>
      <c r="E14" s="31"/>
      <c r="F14" s="32"/>
      <c r="G14" s="33" t="s">
        <v>133</v>
      </c>
      <c r="H14" s="34"/>
      <c r="I14" s="30">
        <v>1.96</v>
      </c>
      <c r="J14" s="32"/>
    </row>
    <row r="15" spans="1:10" ht="12.75">
      <c r="A15" s="30" t="s">
        <v>89</v>
      </c>
      <c r="B15" s="31"/>
      <c r="C15" s="31"/>
      <c r="D15" s="31"/>
      <c r="E15" s="31"/>
      <c r="F15" s="12"/>
      <c r="G15" s="33" t="s">
        <v>151</v>
      </c>
      <c r="H15" s="32"/>
      <c r="I15" s="30">
        <v>968.06</v>
      </c>
      <c r="J15" s="32"/>
    </row>
    <row r="16" spans="1:10" ht="12.75">
      <c r="A16" s="30" t="s">
        <v>90</v>
      </c>
      <c r="B16" s="31"/>
      <c r="C16" s="31"/>
      <c r="D16" s="31"/>
      <c r="E16" s="31"/>
      <c r="F16" s="32"/>
      <c r="G16" s="33" t="s">
        <v>93</v>
      </c>
      <c r="H16" s="34"/>
      <c r="I16" s="30">
        <v>72</v>
      </c>
      <c r="J16" s="32"/>
    </row>
    <row r="17" spans="1:10" ht="12.75">
      <c r="A17" s="30" t="s">
        <v>90</v>
      </c>
      <c r="B17" s="31"/>
      <c r="C17" s="31"/>
      <c r="D17" s="31"/>
      <c r="E17" s="31"/>
      <c r="F17" s="32"/>
      <c r="G17" s="33" t="s">
        <v>167</v>
      </c>
      <c r="H17" s="34"/>
      <c r="I17" s="30"/>
      <c r="J17" s="32"/>
    </row>
    <row r="18" spans="1:10" ht="12.75">
      <c r="A18" s="30" t="s">
        <v>90</v>
      </c>
      <c r="B18" s="31"/>
      <c r="C18" s="31"/>
      <c r="D18" s="31"/>
      <c r="E18" s="31"/>
      <c r="F18" s="32"/>
      <c r="G18" s="33" t="s">
        <v>166</v>
      </c>
      <c r="H18" s="34"/>
      <c r="I18" s="30"/>
      <c r="J18" s="32"/>
    </row>
    <row r="19" spans="1:10" ht="12.75">
      <c r="A19" s="30" t="s">
        <v>90</v>
      </c>
      <c r="B19" s="31"/>
      <c r="C19" s="31"/>
      <c r="D19" s="31"/>
      <c r="E19" s="31"/>
      <c r="F19" s="32"/>
      <c r="G19" s="33" t="s">
        <v>113</v>
      </c>
      <c r="H19" s="34"/>
      <c r="I19" s="30"/>
      <c r="J19" s="32"/>
    </row>
    <row r="20" spans="1:10" ht="12.75">
      <c r="A20" s="30" t="s">
        <v>90</v>
      </c>
      <c r="B20" s="31"/>
      <c r="C20" s="31"/>
      <c r="D20" s="31"/>
      <c r="E20" s="31"/>
      <c r="F20" s="32"/>
      <c r="G20" s="33" t="s">
        <v>143</v>
      </c>
      <c r="H20" s="34"/>
      <c r="I20" s="30"/>
      <c r="J20" s="32"/>
    </row>
    <row r="21" spans="1:10" ht="12.75">
      <c r="A21" s="30" t="s">
        <v>109</v>
      </c>
      <c r="B21" s="31"/>
      <c r="C21" s="31"/>
      <c r="D21" s="31"/>
      <c r="E21" s="31"/>
      <c r="F21" s="32"/>
      <c r="G21" s="33" t="s">
        <v>110</v>
      </c>
      <c r="H21" s="34"/>
      <c r="I21" s="30">
        <v>177324.04</v>
      </c>
      <c r="J21" s="32"/>
    </row>
    <row r="22" spans="1:10" ht="12.75">
      <c r="A22" s="30" t="s">
        <v>109</v>
      </c>
      <c r="B22" s="31"/>
      <c r="C22" s="31"/>
      <c r="D22" s="31"/>
      <c r="E22" s="31"/>
      <c r="F22" s="32"/>
      <c r="G22" s="33" t="s">
        <v>111</v>
      </c>
      <c r="H22" s="34"/>
      <c r="I22" s="35" t="s">
        <v>192</v>
      </c>
      <c r="J22" s="36"/>
    </row>
    <row r="23" spans="1:10" ht="12.75">
      <c r="A23" s="30" t="s">
        <v>109</v>
      </c>
      <c r="B23" s="31"/>
      <c r="C23" s="31"/>
      <c r="D23" s="31"/>
      <c r="E23" s="31"/>
      <c r="F23" s="32"/>
      <c r="G23" s="33" t="s">
        <v>112</v>
      </c>
      <c r="H23" s="34"/>
      <c r="I23" s="30"/>
      <c r="J23" s="32"/>
    </row>
    <row r="24" spans="1:10" ht="12.75">
      <c r="A24" s="30" t="s">
        <v>91</v>
      </c>
      <c r="B24" s="31"/>
      <c r="C24" s="31"/>
      <c r="D24" s="31"/>
      <c r="E24" s="31"/>
      <c r="F24" s="32"/>
      <c r="G24" s="33" t="s">
        <v>96</v>
      </c>
      <c r="H24" s="34"/>
      <c r="I24" s="35" t="s">
        <v>193</v>
      </c>
      <c r="J24" s="36"/>
    </row>
    <row r="25" spans="1:10" ht="12.75">
      <c r="A25" s="30" t="s">
        <v>91</v>
      </c>
      <c r="B25" s="31"/>
      <c r="C25" s="31"/>
      <c r="D25" s="31"/>
      <c r="E25" s="31"/>
      <c r="F25" s="32"/>
      <c r="G25" s="33" t="s">
        <v>97</v>
      </c>
      <c r="H25" s="34"/>
      <c r="I25" s="30">
        <v>149</v>
      </c>
      <c r="J25" s="32"/>
    </row>
    <row r="26" spans="1:10" ht="12.75">
      <c r="A26" s="30" t="s">
        <v>91</v>
      </c>
      <c r="B26" s="31"/>
      <c r="C26" s="31"/>
      <c r="D26" s="31"/>
      <c r="E26" s="31"/>
      <c r="F26" s="32"/>
      <c r="G26" s="33" t="s">
        <v>176</v>
      </c>
      <c r="H26" s="34"/>
      <c r="I26" s="30"/>
      <c r="J26" s="32"/>
    </row>
    <row r="27" spans="1:10" ht="12.75">
      <c r="A27" s="30" t="s">
        <v>91</v>
      </c>
      <c r="B27" s="31"/>
      <c r="C27" s="31"/>
      <c r="D27" s="31"/>
      <c r="E27" s="31"/>
      <c r="F27" s="32"/>
      <c r="G27" s="33" t="s">
        <v>175</v>
      </c>
      <c r="H27" s="34"/>
      <c r="I27" s="30"/>
      <c r="J27" s="32"/>
    </row>
    <row r="28" spans="1:10" ht="12.75">
      <c r="A28" s="30" t="s">
        <v>91</v>
      </c>
      <c r="B28" s="31"/>
      <c r="C28" s="31"/>
      <c r="D28" s="31"/>
      <c r="E28" s="31"/>
      <c r="F28" s="32"/>
      <c r="G28" s="33" t="s">
        <v>98</v>
      </c>
      <c r="H28" s="34"/>
      <c r="I28" s="35" t="s">
        <v>194</v>
      </c>
      <c r="J28" s="36"/>
    </row>
    <row r="29" spans="1:10" ht="12.75">
      <c r="A29" s="30" t="s">
        <v>91</v>
      </c>
      <c r="B29" s="31"/>
      <c r="C29" s="31"/>
      <c r="D29" s="31"/>
      <c r="E29" s="31"/>
      <c r="F29" s="32"/>
      <c r="G29" s="33" t="s">
        <v>99</v>
      </c>
      <c r="H29" s="34"/>
      <c r="I29" s="35" t="s">
        <v>195</v>
      </c>
      <c r="J29" s="36"/>
    </row>
    <row r="30" spans="1:10" ht="12.75">
      <c r="A30" s="30" t="s">
        <v>92</v>
      </c>
      <c r="B30" s="31"/>
      <c r="C30" s="31"/>
      <c r="D30" s="31"/>
      <c r="E30" s="31"/>
      <c r="F30" s="32"/>
      <c r="G30" s="33"/>
      <c r="H30" s="34"/>
      <c r="I30" s="35">
        <f>I6+I10+I12+I16+I20+I21+I22+I23+I24+I25+I28+I29+I19+I9+I27+I14+I11+I7+I17+I18+I13+I8+I15+I26</f>
        <v>482141.88999999996</v>
      </c>
      <c r="J30" s="32"/>
    </row>
    <row r="31" spans="1:10" ht="12.75">
      <c r="A31" s="30" t="s">
        <v>94</v>
      </c>
      <c r="B31" s="31"/>
      <c r="C31" s="31"/>
      <c r="D31" s="31"/>
      <c r="E31" s="31"/>
      <c r="F31" s="32"/>
      <c r="G31" s="33" t="s">
        <v>183</v>
      </c>
      <c r="H31" s="34"/>
      <c r="I31" s="37">
        <v>2614147</v>
      </c>
      <c r="J31" s="38"/>
    </row>
    <row r="32" spans="1:10" ht="12.75">
      <c r="A32" s="15"/>
      <c r="B32" s="16"/>
      <c r="C32" s="16"/>
      <c r="D32" s="16"/>
      <c r="E32" s="16"/>
      <c r="F32" s="12"/>
      <c r="G32" s="33" t="s">
        <v>182</v>
      </c>
      <c r="H32" s="32"/>
      <c r="I32" s="37"/>
      <c r="J32" s="32"/>
    </row>
    <row r="33" spans="1:10" ht="12.75">
      <c r="A33" s="30" t="s">
        <v>95</v>
      </c>
      <c r="B33" s="31"/>
      <c r="C33" s="31"/>
      <c r="D33" s="31"/>
      <c r="E33" s="31"/>
      <c r="F33" s="32"/>
      <c r="G33" s="33" t="s">
        <v>181</v>
      </c>
      <c r="H33" s="34"/>
      <c r="I33" s="37">
        <v>150000</v>
      </c>
      <c r="J33" s="38"/>
    </row>
    <row r="34" spans="1:10" ht="12.75">
      <c r="A34" s="30" t="s">
        <v>170</v>
      </c>
      <c r="B34" s="31"/>
      <c r="C34" s="31"/>
      <c r="D34" s="31"/>
      <c r="E34" s="31"/>
      <c r="F34" s="12"/>
      <c r="G34" s="33" t="s">
        <v>180</v>
      </c>
      <c r="H34" s="32"/>
      <c r="I34" s="30">
        <v>266959</v>
      </c>
      <c r="J34" s="32"/>
    </row>
    <row r="35" spans="1:10" ht="12.75">
      <c r="A35" s="15" t="s">
        <v>157</v>
      </c>
      <c r="B35" s="16"/>
      <c r="C35" s="16"/>
      <c r="D35" s="16"/>
      <c r="E35" s="16"/>
      <c r="F35" s="12"/>
      <c r="G35" s="17"/>
      <c r="H35" s="18"/>
      <c r="I35" s="37">
        <f>I31+I33+I34+I32</f>
        <v>3031106</v>
      </c>
      <c r="J35" s="38"/>
    </row>
    <row r="36" spans="1:10" ht="12.75">
      <c r="A36" s="30" t="s">
        <v>57</v>
      </c>
      <c r="B36" s="31"/>
      <c r="C36" s="31"/>
      <c r="D36" s="31"/>
      <c r="E36" s="31"/>
      <c r="F36" s="32"/>
      <c r="G36" s="33"/>
      <c r="H36" s="34"/>
      <c r="I36" s="30">
        <f>I30+I35</f>
        <v>3513247.89</v>
      </c>
      <c r="J36" s="32"/>
    </row>
    <row r="37" ht="12.75" customHeight="1"/>
    <row r="38" spans="1:11" ht="12.75" customHeight="1">
      <c r="A38" s="39" t="s">
        <v>6</v>
      </c>
      <c r="B38" s="46" t="s">
        <v>0</v>
      </c>
      <c r="C38" s="47"/>
      <c r="D38" s="47"/>
      <c r="E38" s="47"/>
      <c r="F38" s="48"/>
      <c r="G38" s="39" t="s">
        <v>7</v>
      </c>
      <c r="H38" s="39" t="s">
        <v>8</v>
      </c>
      <c r="I38" s="39" t="s">
        <v>9</v>
      </c>
      <c r="J38" s="39" t="s">
        <v>10</v>
      </c>
      <c r="K38" s="39" t="s">
        <v>190</v>
      </c>
    </row>
    <row r="39" spans="1:11" ht="41.25" customHeight="1">
      <c r="A39" s="40"/>
      <c r="B39" s="10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40"/>
      <c r="H39" s="40"/>
      <c r="I39" s="40"/>
      <c r="J39" s="40"/>
      <c r="K39" s="40"/>
    </row>
    <row r="40" spans="1:11" ht="14.25" customHeight="1">
      <c r="A40" s="5">
        <v>1</v>
      </c>
      <c r="B40" s="10">
        <v>2</v>
      </c>
      <c r="C40" s="1">
        <v>3</v>
      </c>
      <c r="D40" s="1">
        <v>4</v>
      </c>
      <c r="E40" s="1">
        <v>5</v>
      </c>
      <c r="F40" s="1">
        <v>6</v>
      </c>
      <c r="G40" s="5">
        <v>7</v>
      </c>
      <c r="H40" s="5">
        <v>9</v>
      </c>
      <c r="I40" s="5">
        <v>10</v>
      </c>
      <c r="J40" s="5">
        <v>11</v>
      </c>
      <c r="K40" s="5">
        <v>12</v>
      </c>
    </row>
    <row r="41" spans="1:11" s="19" customFormat="1" ht="12.75">
      <c r="A41" s="3" t="s">
        <v>15</v>
      </c>
      <c r="B41" s="20" t="s">
        <v>11</v>
      </c>
      <c r="C41" s="20" t="s">
        <v>12</v>
      </c>
      <c r="D41" s="20" t="s">
        <v>125</v>
      </c>
      <c r="E41" s="20"/>
      <c r="F41" s="20" t="s">
        <v>14</v>
      </c>
      <c r="G41" s="3">
        <f>G42+G43+G44+G55+G56+G57+G58+G59+G64+G66+G67+G62+G63+G76+G65</f>
        <v>1366150</v>
      </c>
      <c r="H41" s="3">
        <f>H42+H43+H44+H55+H56+H57+H58+H59+H64+H66+H67+H62+H63+H76+H65</f>
        <v>1135713.37</v>
      </c>
      <c r="I41" s="3">
        <f>I42+I43+I44+I55+I58+I59+I63+I66+I67+I76+I56+I62+I64+I57+I65</f>
        <v>1102798.01</v>
      </c>
      <c r="J41" s="3">
        <f>J42+J43+J44+J55+J56+J57+J58+J59+J64+J66+J67+J62+J63+J76+J65</f>
        <v>1134213.37</v>
      </c>
      <c r="K41" s="3">
        <f>K67+K66+K64+K63+K62+K59+K57+K58+K56+K55+K44+K43+K42</f>
        <v>32915.35999999993</v>
      </c>
    </row>
    <row r="42" spans="1:13" ht="12.75">
      <c r="A42" s="1" t="s">
        <v>40</v>
      </c>
      <c r="B42" s="2"/>
      <c r="C42" s="2"/>
      <c r="D42" s="2"/>
      <c r="E42" s="2" t="s">
        <v>103</v>
      </c>
      <c r="F42" s="2"/>
      <c r="G42" s="25">
        <v>786550</v>
      </c>
      <c r="H42" s="1">
        <v>643214.85</v>
      </c>
      <c r="I42" s="1">
        <v>622667.03</v>
      </c>
      <c r="J42" s="1">
        <v>643214.85</v>
      </c>
      <c r="K42" s="1">
        <f>H42-I42</f>
        <v>20547.81999999995</v>
      </c>
      <c r="M42" s="27"/>
    </row>
    <row r="43" spans="1:11" ht="12.75">
      <c r="A43" s="1" t="s">
        <v>16</v>
      </c>
      <c r="B43" s="2"/>
      <c r="C43" s="2"/>
      <c r="D43" s="2"/>
      <c r="E43" s="2" t="s">
        <v>105</v>
      </c>
      <c r="F43" s="2"/>
      <c r="G43" s="1">
        <v>18000</v>
      </c>
      <c r="H43" s="1">
        <v>13500</v>
      </c>
      <c r="I43" s="1">
        <v>12000</v>
      </c>
      <c r="J43" s="1">
        <v>12000</v>
      </c>
      <c r="K43" s="1">
        <f aca="true" t="shared" si="0" ref="K43:K133">H43-I43</f>
        <v>1500</v>
      </c>
    </row>
    <row r="44" spans="1:13" ht="15" customHeight="1">
      <c r="A44" s="1" t="s">
        <v>17</v>
      </c>
      <c r="B44" s="2"/>
      <c r="C44" s="2"/>
      <c r="D44" s="2"/>
      <c r="E44" s="2" t="s">
        <v>126</v>
      </c>
      <c r="F44" s="2"/>
      <c r="G44" s="25">
        <v>231700</v>
      </c>
      <c r="H44" s="1">
        <v>211602.02</v>
      </c>
      <c r="I44" s="1">
        <v>200734.48</v>
      </c>
      <c r="J44" s="1">
        <v>211602.02</v>
      </c>
      <c r="K44" s="1">
        <f t="shared" si="0"/>
        <v>10867.539999999979</v>
      </c>
      <c r="M44" s="27"/>
    </row>
    <row r="45" spans="1:11" ht="12.75" hidden="1">
      <c r="A45" s="1" t="s">
        <v>18</v>
      </c>
      <c r="B45" s="2"/>
      <c r="C45" s="2"/>
      <c r="D45" s="2"/>
      <c r="E45" s="2" t="s">
        <v>101</v>
      </c>
      <c r="F45" s="2"/>
      <c r="G45" s="1"/>
      <c r="H45" s="1"/>
      <c r="I45" s="1"/>
      <c r="J45" s="1"/>
      <c r="K45" s="1">
        <f t="shared" si="0"/>
        <v>0</v>
      </c>
    </row>
    <row r="46" spans="1:11" ht="12.75" hidden="1">
      <c r="A46" s="1" t="s">
        <v>19</v>
      </c>
      <c r="B46" s="2"/>
      <c r="C46" s="2"/>
      <c r="D46" s="2"/>
      <c r="E46" s="2" t="s">
        <v>105</v>
      </c>
      <c r="F46" s="2"/>
      <c r="G46" s="1"/>
      <c r="H46" s="1"/>
      <c r="I46" s="1"/>
      <c r="J46" s="1"/>
      <c r="K46" s="1">
        <f t="shared" si="0"/>
        <v>0</v>
      </c>
    </row>
    <row r="47" spans="1:11" ht="12.75" hidden="1">
      <c r="A47" s="1" t="s">
        <v>20</v>
      </c>
      <c r="B47" s="2"/>
      <c r="C47" s="2"/>
      <c r="D47" s="2"/>
      <c r="E47" s="2" t="s">
        <v>101</v>
      </c>
      <c r="F47" s="2"/>
      <c r="G47" s="1"/>
      <c r="H47" s="1"/>
      <c r="I47" s="1"/>
      <c r="J47" s="1"/>
      <c r="K47" s="1">
        <f t="shared" si="0"/>
        <v>0</v>
      </c>
    </row>
    <row r="48" spans="1:11" ht="12.75" hidden="1">
      <c r="A48" s="1" t="s">
        <v>21</v>
      </c>
      <c r="B48" s="2"/>
      <c r="C48" s="2"/>
      <c r="D48" s="2"/>
      <c r="E48" s="2"/>
      <c r="F48" s="2"/>
      <c r="G48" s="1"/>
      <c r="H48" s="1"/>
      <c r="I48" s="1"/>
      <c r="J48" s="1"/>
      <c r="K48" s="1">
        <f t="shared" si="0"/>
        <v>0</v>
      </c>
    </row>
    <row r="49" spans="1:11" ht="13.5" customHeight="1" hidden="1">
      <c r="A49" s="1" t="s">
        <v>22</v>
      </c>
      <c r="B49" s="2"/>
      <c r="C49" s="2"/>
      <c r="D49" s="2"/>
      <c r="E49" s="2"/>
      <c r="F49" s="2"/>
      <c r="G49" s="1"/>
      <c r="H49" s="1"/>
      <c r="I49" s="1"/>
      <c r="J49" s="1"/>
      <c r="K49" s="1">
        <f t="shared" si="0"/>
        <v>0</v>
      </c>
    </row>
    <row r="50" spans="1:11" ht="15" customHeight="1" hidden="1">
      <c r="A50" s="1" t="s">
        <v>117</v>
      </c>
      <c r="B50" s="2"/>
      <c r="C50" s="2"/>
      <c r="D50" s="2"/>
      <c r="E50" s="2"/>
      <c r="F50" s="2"/>
      <c r="G50" s="1"/>
      <c r="H50" s="1"/>
      <c r="I50" s="1"/>
      <c r="J50" s="1"/>
      <c r="K50" s="1">
        <f t="shared" si="0"/>
        <v>0</v>
      </c>
    </row>
    <row r="51" spans="1:11" ht="12.75" hidden="1">
      <c r="A51" s="1" t="s">
        <v>23</v>
      </c>
      <c r="B51" s="2"/>
      <c r="C51" s="2"/>
      <c r="D51" s="2"/>
      <c r="E51" s="2"/>
      <c r="F51" s="2"/>
      <c r="G51" s="1"/>
      <c r="H51" s="1"/>
      <c r="I51" s="1"/>
      <c r="J51" s="1"/>
      <c r="K51" s="1">
        <f t="shared" si="0"/>
        <v>0</v>
      </c>
    </row>
    <row r="52" spans="1:11" ht="12.75" hidden="1">
      <c r="A52" s="1" t="s">
        <v>24</v>
      </c>
      <c r="B52" s="2"/>
      <c r="C52" s="2"/>
      <c r="D52" s="2"/>
      <c r="E52" s="2"/>
      <c r="F52" s="2"/>
      <c r="G52" s="1"/>
      <c r="H52" s="1"/>
      <c r="I52" s="1"/>
      <c r="J52" s="1"/>
      <c r="K52" s="1">
        <f t="shared" si="0"/>
        <v>0</v>
      </c>
    </row>
    <row r="53" spans="1:11" ht="12.75" hidden="1">
      <c r="A53" s="3" t="s">
        <v>25</v>
      </c>
      <c r="B53" s="20"/>
      <c r="C53" s="20"/>
      <c r="D53" s="20"/>
      <c r="E53" s="20"/>
      <c r="F53" s="20"/>
      <c r="G53" s="3"/>
      <c r="H53" s="3"/>
      <c r="I53" s="3"/>
      <c r="J53" s="3"/>
      <c r="K53" s="3">
        <f t="shared" si="0"/>
        <v>0</v>
      </c>
    </row>
    <row r="54" spans="1:11" ht="12.75" hidden="1">
      <c r="A54" s="1" t="s">
        <v>106</v>
      </c>
      <c r="B54" s="2"/>
      <c r="C54" s="2"/>
      <c r="D54" s="2"/>
      <c r="E54" s="2" t="s">
        <v>105</v>
      </c>
      <c r="F54" s="2"/>
      <c r="G54" s="1"/>
      <c r="H54" s="1"/>
      <c r="I54" s="1"/>
      <c r="J54" s="1"/>
      <c r="K54" s="1">
        <v>0</v>
      </c>
    </row>
    <row r="55" spans="1:11" ht="12.75">
      <c r="A55" s="1" t="s">
        <v>142</v>
      </c>
      <c r="B55" s="2"/>
      <c r="C55" s="2"/>
      <c r="D55" s="2"/>
      <c r="E55" s="2" t="s">
        <v>101</v>
      </c>
      <c r="F55" s="2"/>
      <c r="G55" s="22">
        <v>12000</v>
      </c>
      <c r="H55" s="1">
        <v>9000</v>
      </c>
      <c r="I55" s="1">
        <v>9000</v>
      </c>
      <c r="J55" s="22">
        <v>9000</v>
      </c>
      <c r="K55" s="1"/>
    </row>
    <row r="56" spans="1:11" ht="12.75">
      <c r="A56" s="1" t="s">
        <v>136</v>
      </c>
      <c r="B56" s="2"/>
      <c r="C56" s="2"/>
      <c r="D56" s="2"/>
      <c r="E56" s="2" t="s">
        <v>101</v>
      </c>
      <c r="F56" s="2"/>
      <c r="G56" s="1">
        <v>35000</v>
      </c>
      <c r="H56" s="1">
        <v>35000</v>
      </c>
      <c r="I56" s="1">
        <v>35000</v>
      </c>
      <c r="J56" s="1">
        <v>35000</v>
      </c>
      <c r="K56" s="1"/>
    </row>
    <row r="57" spans="1:11" ht="12.75">
      <c r="A57" s="1" t="s">
        <v>137</v>
      </c>
      <c r="B57" s="2"/>
      <c r="C57" s="2"/>
      <c r="D57" s="2"/>
      <c r="E57" s="2" t="s">
        <v>101</v>
      </c>
      <c r="F57" s="2"/>
      <c r="G57" s="1">
        <v>25000</v>
      </c>
      <c r="H57" s="1">
        <v>12980</v>
      </c>
      <c r="I57" s="1">
        <v>12980</v>
      </c>
      <c r="J57" s="1">
        <v>12980</v>
      </c>
      <c r="K57" s="1">
        <f>H57-I57</f>
        <v>0</v>
      </c>
    </row>
    <row r="58" spans="1:13" ht="12.75">
      <c r="A58" s="1" t="s">
        <v>135</v>
      </c>
      <c r="B58" s="2"/>
      <c r="C58" s="2"/>
      <c r="D58" s="2"/>
      <c r="E58" s="2" t="s">
        <v>101</v>
      </c>
      <c r="F58" s="2"/>
      <c r="G58" s="1">
        <v>30000</v>
      </c>
      <c r="H58" s="1">
        <v>29954.87</v>
      </c>
      <c r="I58" s="1">
        <v>29954.87</v>
      </c>
      <c r="J58" s="1">
        <v>29954.87</v>
      </c>
      <c r="K58" s="1"/>
      <c r="M58" s="27"/>
    </row>
    <row r="59" spans="1:11" s="21" customFormat="1" ht="12.75">
      <c r="A59" s="1" t="s">
        <v>134</v>
      </c>
      <c r="B59" s="20"/>
      <c r="C59" s="20"/>
      <c r="D59" s="20"/>
      <c r="E59" s="2" t="s">
        <v>101</v>
      </c>
      <c r="F59" s="20"/>
      <c r="G59" s="25">
        <v>5500</v>
      </c>
      <c r="H59" s="3">
        <v>3456.57</v>
      </c>
      <c r="I59" s="3">
        <v>3456.57</v>
      </c>
      <c r="J59" s="26">
        <v>3456.57</v>
      </c>
      <c r="K59" s="3">
        <f t="shared" si="0"/>
        <v>0</v>
      </c>
    </row>
    <row r="60" spans="1:11" ht="0.75" customHeight="1">
      <c r="A60" s="1" t="s">
        <v>26</v>
      </c>
      <c r="B60" s="2"/>
      <c r="C60" s="2"/>
      <c r="D60" s="2"/>
      <c r="E60" s="2"/>
      <c r="F60" s="2" t="s">
        <v>37</v>
      </c>
      <c r="G60" s="1"/>
      <c r="H60" s="1"/>
      <c r="I60" s="1"/>
      <c r="J60" s="1"/>
      <c r="K60" s="1">
        <f t="shared" si="0"/>
        <v>0</v>
      </c>
    </row>
    <row r="61" spans="1:11" ht="18.75" customHeight="1" hidden="1">
      <c r="A61" s="1" t="s">
        <v>27</v>
      </c>
      <c r="B61" s="2"/>
      <c r="C61" s="2"/>
      <c r="D61" s="2"/>
      <c r="E61" s="2"/>
      <c r="F61" s="2"/>
      <c r="G61" s="1"/>
      <c r="H61" s="1"/>
      <c r="I61" s="1"/>
      <c r="J61" s="1"/>
      <c r="K61" s="1">
        <f t="shared" si="0"/>
        <v>0</v>
      </c>
    </row>
    <row r="62" spans="1:11" ht="18.75" customHeight="1">
      <c r="A62" s="1" t="s">
        <v>145</v>
      </c>
      <c r="B62" s="2"/>
      <c r="C62" s="2"/>
      <c r="D62" s="2"/>
      <c r="E62" s="2" t="s">
        <v>101</v>
      </c>
      <c r="F62" s="2"/>
      <c r="G62" s="1">
        <v>3600</v>
      </c>
      <c r="H62" s="1">
        <v>3503.35</v>
      </c>
      <c r="I62" s="1">
        <v>3503.35</v>
      </c>
      <c r="J62" s="1">
        <v>3503.35</v>
      </c>
      <c r="K62" s="1"/>
    </row>
    <row r="63" spans="1:11" ht="24" customHeight="1">
      <c r="A63" s="6" t="s">
        <v>169</v>
      </c>
      <c r="B63" s="2"/>
      <c r="C63" s="2"/>
      <c r="D63" s="2"/>
      <c r="E63" s="2" t="s">
        <v>101</v>
      </c>
      <c r="F63" s="2"/>
      <c r="G63" s="1">
        <v>10000</v>
      </c>
      <c r="H63" s="1">
        <v>2000</v>
      </c>
      <c r="I63" s="1">
        <v>2000</v>
      </c>
      <c r="J63" s="1">
        <v>2000</v>
      </c>
      <c r="K63" s="1"/>
    </row>
    <row r="64" spans="1:11" ht="18.75" customHeight="1">
      <c r="A64" s="1" t="s">
        <v>138</v>
      </c>
      <c r="B64" s="2"/>
      <c r="C64" s="2"/>
      <c r="D64" s="2"/>
      <c r="E64" s="2" t="s">
        <v>101</v>
      </c>
      <c r="F64" s="2"/>
      <c r="G64" s="1">
        <v>20000</v>
      </c>
      <c r="H64" s="1">
        <v>20000</v>
      </c>
      <c r="I64" s="1">
        <v>20000</v>
      </c>
      <c r="J64" s="1">
        <v>20000</v>
      </c>
      <c r="K64" s="1">
        <f>H64-I64</f>
        <v>0</v>
      </c>
    </row>
    <row r="65" spans="1:11" ht="18.75" customHeight="1">
      <c r="A65" s="1" t="s">
        <v>188</v>
      </c>
      <c r="B65" s="2"/>
      <c r="C65" s="2"/>
      <c r="D65" s="2"/>
      <c r="E65" s="2" t="s">
        <v>101</v>
      </c>
      <c r="F65" s="2"/>
      <c r="G65" s="1">
        <v>3800</v>
      </c>
      <c r="H65" s="1">
        <v>3800</v>
      </c>
      <c r="I65" s="1">
        <v>3800</v>
      </c>
      <c r="J65" s="1">
        <v>3800</v>
      </c>
      <c r="K65" s="1"/>
    </row>
    <row r="66" spans="1:13" ht="18.75" customHeight="1">
      <c r="A66" s="1" t="s">
        <v>161</v>
      </c>
      <c r="B66" s="2"/>
      <c r="C66" s="2"/>
      <c r="D66" s="2"/>
      <c r="E66" s="2" t="s">
        <v>107</v>
      </c>
      <c r="F66" s="2"/>
      <c r="G66" s="1">
        <v>114000</v>
      </c>
      <c r="H66" s="1">
        <v>74515</v>
      </c>
      <c r="I66" s="1">
        <v>74515</v>
      </c>
      <c r="J66" s="1">
        <v>74515</v>
      </c>
      <c r="K66" s="1"/>
      <c r="M66" s="27"/>
    </row>
    <row r="67" spans="1:13" ht="13.5" customHeight="1">
      <c r="A67" s="1" t="s">
        <v>139</v>
      </c>
      <c r="B67" s="2"/>
      <c r="C67" s="2"/>
      <c r="D67" s="2"/>
      <c r="E67" s="2" t="s">
        <v>108</v>
      </c>
      <c r="F67" s="2"/>
      <c r="G67" s="1">
        <v>10000</v>
      </c>
      <c r="H67" s="1">
        <v>12863.48</v>
      </c>
      <c r="I67" s="1">
        <v>12863.48</v>
      </c>
      <c r="J67" s="1">
        <v>12863.48</v>
      </c>
      <c r="K67" s="1">
        <f>H67-I67</f>
        <v>0</v>
      </c>
      <c r="M67" s="27"/>
    </row>
    <row r="68" spans="1:11" ht="12.75" hidden="1">
      <c r="A68" s="1" t="s">
        <v>38</v>
      </c>
      <c r="B68" s="2"/>
      <c r="C68" s="2"/>
      <c r="D68" s="2"/>
      <c r="E68" s="2" t="s">
        <v>108</v>
      </c>
      <c r="F68" s="2"/>
      <c r="G68" s="1"/>
      <c r="H68" s="1"/>
      <c r="I68" s="1"/>
      <c r="J68" s="1"/>
      <c r="K68" s="1">
        <f>H68-I68</f>
        <v>0</v>
      </c>
    </row>
    <row r="69" spans="1:11" ht="12.75" hidden="1">
      <c r="A69" s="1" t="s">
        <v>119</v>
      </c>
      <c r="B69" s="2"/>
      <c r="C69" s="2"/>
      <c r="D69" s="2"/>
      <c r="E69" s="2" t="s">
        <v>101</v>
      </c>
      <c r="F69" s="2"/>
      <c r="G69" s="1"/>
      <c r="H69" s="1"/>
      <c r="I69" s="1"/>
      <c r="J69" s="1"/>
      <c r="K69" s="1"/>
    </row>
    <row r="70" spans="1:11" ht="15.75" customHeight="1" hidden="1">
      <c r="A70" s="1" t="s">
        <v>28</v>
      </c>
      <c r="B70" s="2"/>
      <c r="C70" s="2"/>
      <c r="D70" s="2"/>
      <c r="E70" s="2" t="s">
        <v>101</v>
      </c>
      <c r="F70" s="2"/>
      <c r="G70" s="1"/>
      <c r="H70" s="1"/>
      <c r="I70" s="1"/>
      <c r="J70" s="1"/>
      <c r="K70" s="1">
        <f t="shared" si="0"/>
        <v>0</v>
      </c>
    </row>
    <row r="71" spans="1:11" ht="16.5" customHeight="1" hidden="1">
      <c r="A71" s="1" t="s">
        <v>29</v>
      </c>
      <c r="B71" s="2"/>
      <c r="C71" s="2"/>
      <c r="D71" s="2"/>
      <c r="E71" s="2"/>
      <c r="F71" s="2"/>
      <c r="G71" s="1"/>
      <c r="H71" s="1"/>
      <c r="I71" s="1"/>
      <c r="J71" s="1"/>
      <c r="K71" s="1">
        <f t="shared" si="0"/>
        <v>0</v>
      </c>
    </row>
    <row r="72" spans="1:11" ht="15" customHeight="1" hidden="1">
      <c r="A72" s="1" t="s">
        <v>30</v>
      </c>
      <c r="B72" s="2"/>
      <c r="C72" s="2"/>
      <c r="D72" s="2"/>
      <c r="E72" s="2"/>
      <c r="F72" s="2"/>
      <c r="G72" s="1"/>
      <c r="H72" s="1"/>
      <c r="I72" s="1"/>
      <c r="J72" s="1"/>
      <c r="K72" s="1">
        <f t="shared" si="0"/>
        <v>0</v>
      </c>
    </row>
    <row r="73" spans="1:11" ht="21.75" customHeight="1" hidden="1">
      <c r="A73" s="3" t="s">
        <v>31</v>
      </c>
      <c r="B73" s="2" t="s">
        <v>32</v>
      </c>
      <c r="C73" s="2" t="s">
        <v>12</v>
      </c>
      <c r="D73" s="2" t="s">
        <v>33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2.75" hidden="1">
      <c r="A74" s="3"/>
      <c r="B74" s="2" t="s">
        <v>83</v>
      </c>
      <c r="C74" s="2" t="s">
        <v>12</v>
      </c>
      <c r="D74" s="2" t="s">
        <v>76</v>
      </c>
      <c r="E74" s="2" t="s">
        <v>13</v>
      </c>
      <c r="F74" s="2"/>
      <c r="G74" s="1"/>
      <c r="H74" s="1"/>
      <c r="I74" s="1"/>
      <c r="J74" s="1"/>
      <c r="K74" s="1">
        <f t="shared" si="0"/>
        <v>0</v>
      </c>
    </row>
    <row r="75" spans="1:11" ht="12.75" hidden="1">
      <c r="A75" s="3"/>
      <c r="B75" s="2" t="s">
        <v>83</v>
      </c>
      <c r="C75" s="2" t="s">
        <v>12</v>
      </c>
      <c r="D75" s="2" t="s">
        <v>76</v>
      </c>
      <c r="E75" s="2" t="s">
        <v>13</v>
      </c>
      <c r="F75" s="2"/>
      <c r="G75" s="1"/>
      <c r="H75" s="1"/>
      <c r="I75" s="1"/>
      <c r="J75" s="1"/>
      <c r="K75" s="1">
        <f t="shared" si="0"/>
        <v>0</v>
      </c>
    </row>
    <row r="76" spans="1:11" ht="15.75" customHeight="1">
      <c r="A76" s="1" t="s">
        <v>139</v>
      </c>
      <c r="B76" s="20"/>
      <c r="C76" s="20"/>
      <c r="D76" s="20"/>
      <c r="E76" s="20" t="s">
        <v>155</v>
      </c>
      <c r="F76" s="20"/>
      <c r="G76" s="1">
        <v>61000</v>
      </c>
      <c r="H76" s="1">
        <v>60323.23</v>
      </c>
      <c r="I76" s="1">
        <v>60323.23</v>
      </c>
      <c r="J76" s="1">
        <v>60323.23</v>
      </c>
      <c r="K76" s="3">
        <f t="shared" si="0"/>
        <v>0</v>
      </c>
    </row>
    <row r="77" spans="1:11" ht="4.5" customHeight="1">
      <c r="A77" s="3"/>
      <c r="B77" s="20"/>
      <c r="C77" s="20"/>
      <c r="D77" s="20"/>
      <c r="E77" s="20"/>
      <c r="F77" s="20"/>
      <c r="G77" s="3"/>
      <c r="H77" s="3"/>
      <c r="I77" s="3"/>
      <c r="J77" s="3"/>
      <c r="K77" s="3"/>
    </row>
    <row r="78" spans="1:11" ht="12.75">
      <c r="A78" s="3" t="s">
        <v>50</v>
      </c>
      <c r="B78" s="20" t="s">
        <v>83</v>
      </c>
      <c r="C78" s="20" t="s">
        <v>12</v>
      </c>
      <c r="D78" s="20" t="s">
        <v>127</v>
      </c>
      <c r="E78" s="20"/>
      <c r="F78" s="20"/>
      <c r="G78" s="3">
        <f>G79+G80+G83+G85+G84</f>
        <v>327042</v>
      </c>
      <c r="H78" s="3">
        <f>H79+H80+H83+H84+H85</f>
        <v>204470.7</v>
      </c>
      <c r="I78" s="3">
        <f>I79+I80+I83+I84+I85</f>
        <v>193701.49</v>
      </c>
      <c r="J78" s="3">
        <f>J79+J80+J83+J84+J85</f>
        <v>204470.7</v>
      </c>
      <c r="K78" s="3">
        <f t="shared" si="0"/>
        <v>10769.210000000021</v>
      </c>
    </row>
    <row r="79" spans="1:13" ht="12.75">
      <c r="A79" s="1" t="s">
        <v>40</v>
      </c>
      <c r="B79" s="2"/>
      <c r="C79" s="2"/>
      <c r="D79" s="2"/>
      <c r="E79" s="2" t="s">
        <v>102</v>
      </c>
      <c r="F79" s="2"/>
      <c r="G79" s="25">
        <v>167464</v>
      </c>
      <c r="H79" s="1">
        <v>127393.91</v>
      </c>
      <c r="I79" s="1">
        <v>120392.16</v>
      </c>
      <c r="J79" s="1">
        <v>127393.91</v>
      </c>
      <c r="K79" s="1">
        <f t="shared" si="0"/>
        <v>7001.75</v>
      </c>
      <c r="M79" s="27"/>
    </row>
    <row r="80" spans="1:13" ht="12.75">
      <c r="A80" s="1" t="s">
        <v>17</v>
      </c>
      <c r="B80" s="2"/>
      <c r="C80" s="2"/>
      <c r="D80" s="2"/>
      <c r="E80" s="2" t="s">
        <v>128</v>
      </c>
      <c r="F80" s="2"/>
      <c r="G80" s="25">
        <v>49578</v>
      </c>
      <c r="H80" s="1">
        <v>42025.79</v>
      </c>
      <c r="I80" s="1">
        <v>38258.33</v>
      </c>
      <c r="J80" s="1">
        <v>42025.79</v>
      </c>
      <c r="K80" s="1">
        <f t="shared" si="0"/>
        <v>3767.459999999999</v>
      </c>
      <c r="M80" s="27"/>
    </row>
    <row r="81" spans="1:11" ht="14.25" customHeight="1" hidden="1">
      <c r="A81" s="1" t="s">
        <v>18</v>
      </c>
      <c r="B81" s="2"/>
      <c r="C81" s="2"/>
      <c r="D81" s="2"/>
      <c r="E81" s="2" t="s">
        <v>101</v>
      </c>
      <c r="F81" s="2"/>
      <c r="G81" s="25"/>
      <c r="H81" s="1"/>
      <c r="I81" s="1"/>
      <c r="J81" s="1"/>
      <c r="K81" s="1">
        <f t="shared" si="0"/>
        <v>0</v>
      </c>
    </row>
    <row r="82" spans="1:11" ht="12.75" customHeight="1" hidden="1">
      <c r="A82" s="1" t="s">
        <v>114</v>
      </c>
      <c r="B82" s="2"/>
      <c r="C82" s="2"/>
      <c r="D82" s="2"/>
      <c r="E82" s="2" t="s">
        <v>101</v>
      </c>
      <c r="F82" s="2"/>
      <c r="G82" s="25"/>
      <c r="H82" s="1"/>
      <c r="I82" s="1"/>
      <c r="J82" s="1"/>
      <c r="K82" s="1">
        <f t="shared" si="0"/>
        <v>0</v>
      </c>
    </row>
    <row r="83" spans="1:13" ht="12.75" customHeight="1">
      <c r="A83" s="1" t="s">
        <v>165</v>
      </c>
      <c r="B83" s="2"/>
      <c r="C83" s="2"/>
      <c r="D83" s="2"/>
      <c r="E83" s="2" t="s">
        <v>101</v>
      </c>
      <c r="F83" s="2"/>
      <c r="G83" s="1">
        <v>50000</v>
      </c>
      <c r="H83" s="1"/>
      <c r="I83" s="1"/>
      <c r="J83" s="1"/>
      <c r="K83" s="1">
        <f>H83-I83</f>
        <v>0</v>
      </c>
      <c r="M83" s="27"/>
    </row>
    <row r="84" spans="1:11" ht="12.75" customHeight="1">
      <c r="A84" s="1" t="s">
        <v>168</v>
      </c>
      <c r="B84" s="2"/>
      <c r="C84" s="2"/>
      <c r="D84" s="2"/>
      <c r="E84" s="2" t="s">
        <v>101</v>
      </c>
      <c r="F84" s="2"/>
      <c r="G84" s="1">
        <v>10000</v>
      </c>
      <c r="H84" s="1">
        <v>10000</v>
      </c>
      <c r="I84" s="1">
        <v>10000</v>
      </c>
      <c r="J84" s="1">
        <v>10000</v>
      </c>
      <c r="K84" s="1"/>
    </row>
    <row r="85" spans="1:11" ht="13.5" customHeight="1">
      <c r="A85" s="1" t="s">
        <v>72</v>
      </c>
      <c r="B85" s="2"/>
      <c r="C85" s="2"/>
      <c r="D85" s="2"/>
      <c r="E85" s="2" t="s">
        <v>101</v>
      </c>
      <c r="F85" s="2"/>
      <c r="G85" s="1">
        <v>50000</v>
      </c>
      <c r="H85" s="1">
        <v>25051</v>
      </c>
      <c r="I85" s="1">
        <v>25051</v>
      </c>
      <c r="J85" s="1">
        <v>25051</v>
      </c>
      <c r="K85" s="1">
        <f t="shared" si="0"/>
        <v>0</v>
      </c>
    </row>
    <row r="86" spans="1:11" ht="13.5" customHeight="1">
      <c r="A86" s="3" t="s">
        <v>153</v>
      </c>
      <c r="B86" s="20" t="s">
        <v>83</v>
      </c>
      <c r="C86" s="20" t="s">
        <v>12</v>
      </c>
      <c r="D86" s="20" t="s">
        <v>152</v>
      </c>
      <c r="E86" s="20" t="s">
        <v>101</v>
      </c>
      <c r="F86" s="2"/>
      <c r="G86" s="3"/>
      <c r="H86" s="3"/>
      <c r="I86" s="3"/>
      <c r="J86" s="3"/>
      <c r="K86" s="1">
        <f t="shared" si="0"/>
        <v>0</v>
      </c>
    </row>
    <row r="87" spans="1:11" ht="12.75">
      <c r="A87" s="3" t="s">
        <v>35</v>
      </c>
      <c r="B87" s="20" t="s">
        <v>36</v>
      </c>
      <c r="C87" s="20" t="s">
        <v>12</v>
      </c>
      <c r="D87" s="20" t="s">
        <v>129</v>
      </c>
      <c r="E87" s="20"/>
      <c r="F87" s="20"/>
      <c r="G87" s="3">
        <f>G88+G89+G97</f>
        <v>200000</v>
      </c>
      <c r="H87" s="3">
        <f>H88+H89+H97</f>
        <v>150000</v>
      </c>
      <c r="I87" s="3">
        <f>I88+I89+I97</f>
        <v>126565.08</v>
      </c>
      <c r="J87" s="3">
        <f>J88+J89+J97</f>
        <v>126565.08</v>
      </c>
      <c r="K87" s="3">
        <f t="shared" si="0"/>
        <v>23434.92</v>
      </c>
    </row>
    <row r="88" spans="1:11" ht="12.75">
      <c r="A88" s="1" t="s">
        <v>40</v>
      </c>
      <c r="B88" s="2"/>
      <c r="C88" s="2"/>
      <c r="D88" s="2"/>
      <c r="E88" s="2" t="s">
        <v>103</v>
      </c>
      <c r="F88" s="2"/>
      <c r="G88" s="1">
        <v>146640</v>
      </c>
      <c r="H88" s="1">
        <v>102000</v>
      </c>
      <c r="I88" s="1">
        <v>90238.6</v>
      </c>
      <c r="J88" s="1">
        <v>90238.6</v>
      </c>
      <c r="K88" s="1">
        <f t="shared" si="0"/>
        <v>11761.399999999994</v>
      </c>
    </row>
    <row r="89" spans="1:11" ht="12" customHeight="1">
      <c r="A89" s="1" t="s">
        <v>17</v>
      </c>
      <c r="B89" s="2"/>
      <c r="C89" s="2"/>
      <c r="D89" s="2"/>
      <c r="E89" s="2" t="s">
        <v>126</v>
      </c>
      <c r="F89" s="2"/>
      <c r="G89" s="1">
        <v>44286</v>
      </c>
      <c r="H89" s="1">
        <v>38926</v>
      </c>
      <c r="I89" s="1">
        <v>27252.48</v>
      </c>
      <c r="J89" s="1">
        <v>27252.48</v>
      </c>
      <c r="K89" s="1">
        <f t="shared" si="0"/>
        <v>11673.52</v>
      </c>
    </row>
    <row r="90" spans="1:11" ht="12.75" hidden="1">
      <c r="A90" s="1" t="s">
        <v>72</v>
      </c>
      <c r="B90" s="2"/>
      <c r="C90" s="2"/>
      <c r="D90" s="2"/>
      <c r="E90" s="2" t="s">
        <v>101</v>
      </c>
      <c r="F90" s="2"/>
      <c r="G90" s="1"/>
      <c r="H90" s="1"/>
      <c r="I90" s="1"/>
      <c r="J90" s="1"/>
      <c r="K90" s="1">
        <f t="shared" si="0"/>
        <v>0</v>
      </c>
    </row>
    <row r="91" spans="1:11" ht="12.75" hidden="1">
      <c r="A91" s="1"/>
      <c r="B91" s="2" t="s">
        <v>121</v>
      </c>
      <c r="C91" s="2" t="s">
        <v>12</v>
      </c>
      <c r="D91" s="2"/>
      <c r="E91" s="2" t="s">
        <v>122</v>
      </c>
      <c r="F91" s="2"/>
      <c r="G91" s="1"/>
      <c r="H91" s="1"/>
      <c r="I91" s="1"/>
      <c r="J91" s="1"/>
      <c r="K91" s="1">
        <f t="shared" si="0"/>
        <v>0</v>
      </c>
    </row>
    <row r="92" spans="1:11" ht="19.5" customHeight="1" hidden="1">
      <c r="A92" s="4" t="s">
        <v>75</v>
      </c>
      <c r="B92" s="2" t="s">
        <v>73</v>
      </c>
      <c r="C92" s="2" t="s">
        <v>12</v>
      </c>
      <c r="D92" s="2"/>
      <c r="E92" s="2" t="s">
        <v>101</v>
      </c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 t="s">
        <v>38</v>
      </c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/>
      <c r="C94" s="2"/>
      <c r="D94" s="2"/>
      <c r="E94" s="2"/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/>
      <c r="B95" s="2" t="s">
        <v>78</v>
      </c>
      <c r="C95" s="2" t="s">
        <v>12</v>
      </c>
      <c r="D95" s="2" t="s">
        <v>84</v>
      </c>
      <c r="E95" s="2" t="s">
        <v>85</v>
      </c>
      <c r="F95" s="2"/>
      <c r="G95" s="1"/>
      <c r="H95" s="1"/>
      <c r="I95" s="1"/>
      <c r="J95" s="1"/>
      <c r="K95" s="1">
        <f t="shared" si="0"/>
        <v>0</v>
      </c>
    </row>
    <row r="96" spans="1:11" ht="12.75" hidden="1">
      <c r="A96" s="1" t="s">
        <v>75</v>
      </c>
      <c r="B96" s="2" t="s">
        <v>73</v>
      </c>
      <c r="C96" s="2" t="s">
        <v>12</v>
      </c>
      <c r="D96" s="2" t="s">
        <v>74</v>
      </c>
      <c r="E96" s="2" t="s">
        <v>101</v>
      </c>
      <c r="F96" s="2"/>
      <c r="G96" s="1"/>
      <c r="H96" s="1"/>
      <c r="I96" s="1"/>
      <c r="J96" s="1"/>
      <c r="K96" s="1">
        <f t="shared" si="0"/>
        <v>0</v>
      </c>
    </row>
    <row r="97" spans="1:11" ht="12.75">
      <c r="A97" s="1" t="s">
        <v>141</v>
      </c>
      <c r="B97" s="2"/>
      <c r="C97" s="2"/>
      <c r="D97" s="2"/>
      <c r="E97" s="2" t="s">
        <v>101</v>
      </c>
      <c r="F97" s="2"/>
      <c r="G97" s="1">
        <v>9074</v>
      </c>
      <c r="H97" s="1">
        <v>9074</v>
      </c>
      <c r="I97" s="1">
        <v>9074</v>
      </c>
      <c r="J97" s="1">
        <v>9074</v>
      </c>
      <c r="K97" s="1">
        <f>H97-I97</f>
        <v>0</v>
      </c>
    </row>
    <row r="98" spans="1:11" ht="22.5">
      <c r="A98" s="6" t="s">
        <v>146</v>
      </c>
      <c r="B98" s="2" t="s">
        <v>121</v>
      </c>
      <c r="C98" s="2" t="s">
        <v>12</v>
      </c>
      <c r="D98" s="2" t="s">
        <v>147</v>
      </c>
      <c r="E98" s="2" t="s">
        <v>104</v>
      </c>
      <c r="F98" s="2"/>
      <c r="G98" s="1"/>
      <c r="H98" s="1"/>
      <c r="I98" s="1"/>
      <c r="J98" s="1"/>
      <c r="K98" s="1"/>
    </row>
    <row r="99" spans="1:11" ht="12.75">
      <c r="A99" s="6" t="s">
        <v>186</v>
      </c>
      <c r="B99" s="2" t="s">
        <v>73</v>
      </c>
      <c r="C99" s="2" t="s">
        <v>12</v>
      </c>
      <c r="D99" s="2" t="s">
        <v>187</v>
      </c>
      <c r="E99" s="2" t="s">
        <v>101</v>
      </c>
      <c r="F99" s="2"/>
      <c r="G99" s="1">
        <v>126000</v>
      </c>
      <c r="H99" s="1">
        <v>126000</v>
      </c>
      <c r="I99" s="1">
        <v>126000</v>
      </c>
      <c r="J99" s="1">
        <v>126000</v>
      </c>
      <c r="K99" s="1"/>
    </row>
    <row r="100" spans="1:11" ht="12.75">
      <c r="A100" s="3" t="s">
        <v>41</v>
      </c>
      <c r="B100" s="20" t="s">
        <v>42</v>
      </c>
      <c r="C100" s="20"/>
      <c r="D100" s="20"/>
      <c r="E100" s="20"/>
      <c r="F100" s="20"/>
      <c r="G100" s="3">
        <f>G101+G105+G109+G110+G112+G120+G122+G123+G116+G111+G119+G115+G121</f>
        <v>2876867</v>
      </c>
      <c r="H100" s="3">
        <f>H101+H105+H109+H110+H112+H120+H122+H123+H121+H116+H111</f>
        <v>1003997.9600000001</v>
      </c>
      <c r="I100" s="3">
        <f>I101+I105+I109+I110+I112+I120+I121+I122+I123+I116+I111</f>
        <v>951093.13</v>
      </c>
      <c r="J100" s="3">
        <f>J101+J105+J109+J110+J112+J120+J121+J122+J123+J116+J111+J115+J119</f>
        <v>1003997.9600000001</v>
      </c>
      <c r="K100" s="3">
        <f t="shared" si="0"/>
        <v>52904.830000000075</v>
      </c>
    </row>
    <row r="101" spans="1:13" ht="12.75">
      <c r="A101" s="1" t="s">
        <v>114</v>
      </c>
      <c r="B101" s="2" t="s">
        <v>45</v>
      </c>
      <c r="C101" s="2" t="s">
        <v>12</v>
      </c>
      <c r="D101" s="2" t="s">
        <v>130</v>
      </c>
      <c r="E101" s="2" t="s">
        <v>101</v>
      </c>
      <c r="F101" s="2"/>
      <c r="G101" s="25">
        <v>20000</v>
      </c>
      <c r="H101" s="28">
        <v>17262.81</v>
      </c>
      <c r="I101" s="28">
        <v>17262.81</v>
      </c>
      <c r="J101" s="29">
        <v>17262.81</v>
      </c>
      <c r="K101" s="1">
        <f t="shared" si="0"/>
        <v>0</v>
      </c>
      <c r="M101" s="27"/>
    </row>
    <row r="102" spans="1:11" ht="12.75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f t="shared" si="0"/>
        <v>0</v>
      </c>
    </row>
    <row r="104" spans="1:11" ht="15" customHeight="1" hidden="1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>
        <v>0</v>
      </c>
    </row>
    <row r="105" spans="1:11" ht="14.25" customHeight="1">
      <c r="A105" s="1" t="s">
        <v>114</v>
      </c>
      <c r="B105" s="2" t="s">
        <v>43</v>
      </c>
      <c r="C105" s="2" t="s">
        <v>12</v>
      </c>
      <c r="D105" s="2" t="s">
        <v>131</v>
      </c>
      <c r="E105" s="2" t="s">
        <v>101</v>
      </c>
      <c r="F105" s="2"/>
      <c r="G105" s="25">
        <v>21000</v>
      </c>
      <c r="H105" s="1">
        <v>20374.95</v>
      </c>
      <c r="I105" s="1">
        <v>20374.95</v>
      </c>
      <c r="J105" s="25">
        <v>20374.95</v>
      </c>
      <c r="K105" s="1">
        <f t="shared" si="0"/>
        <v>0</v>
      </c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101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44</v>
      </c>
      <c r="E107" s="2" t="s">
        <v>101</v>
      </c>
      <c r="F107" s="2"/>
      <c r="G107" s="1"/>
      <c r="H107" s="1"/>
      <c r="I107" s="1"/>
      <c r="J107" s="1"/>
      <c r="K107" s="1"/>
    </row>
    <row r="108" spans="1:11" ht="14.25" customHeight="1" hidden="1">
      <c r="A108" s="1"/>
      <c r="B108" s="2" t="s">
        <v>45</v>
      </c>
      <c r="C108" s="2" t="s">
        <v>12</v>
      </c>
      <c r="D108" s="2" t="s">
        <v>88</v>
      </c>
      <c r="E108" s="2" t="s">
        <v>104</v>
      </c>
      <c r="F108" s="2"/>
      <c r="G108" s="1"/>
      <c r="H108" s="1"/>
      <c r="I108" s="1"/>
      <c r="J108" s="1"/>
      <c r="K108" s="1">
        <f t="shared" si="0"/>
        <v>0</v>
      </c>
    </row>
    <row r="109" spans="1:13" ht="14.25" customHeight="1">
      <c r="A109" s="1" t="s">
        <v>179</v>
      </c>
      <c r="B109" s="2" t="s">
        <v>45</v>
      </c>
      <c r="C109" s="2" t="s">
        <v>12</v>
      </c>
      <c r="D109" s="2" t="s">
        <v>130</v>
      </c>
      <c r="E109" s="2" t="s">
        <v>101</v>
      </c>
      <c r="F109" s="2"/>
      <c r="G109" s="1">
        <v>378645</v>
      </c>
      <c r="H109" s="1">
        <v>27034.65</v>
      </c>
      <c r="I109" s="1">
        <v>27034.65</v>
      </c>
      <c r="J109" s="1">
        <v>27034.65</v>
      </c>
      <c r="K109" s="1"/>
      <c r="M109" s="27"/>
    </row>
    <row r="110" spans="1:11" ht="14.25" customHeight="1">
      <c r="A110" s="1" t="s">
        <v>140</v>
      </c>
      <c r="B110" s="2" t="s">
        <v>45</v>
      </c>
      <c r="C110" s="2" t="s">
        <v>12</v>
      </c>
      <c r="D110" s="2" t="s">
        <v>130</v>
      </c>
      <c r="E110" s="2" t="s">
        <v>101</v>
      </c>
      <c r="F110" s="2"/>
      <c r="G110" s="1"/>
      <c r="H110" s="1"/>
      <c r="I110" s="1"/>
      <c r="J110" s="1"/>
      <c r="K110" s="1">
        <f>H110-I110</f>
        <v>0</v>
      </c>
    </row>
    <row r="111" spans="1:11" ht="14.25" customHeight="1">
      <c r="A111" s="1" t="s">
        <v>184</v>
      </c>
      <c r="B111" s="2" t="s">
        <v>43</v>
      </c>
      <c r="C111" s="2" t="s">
        <v>12</v>
      </c>
      <c r="D111" s="2" t="s">
        <v>131</v>
      </c>
      <c r="E111" s="2" t="s">
        <v>101</v>
      </c>
      <c r="F111" s="2"/>
      <c r="G111" s="22">
        <v>800000</v>
      </c>
      <c r="H111" s="1"/>
      <c r="I111" s="1"/>
      <c r="J111" s="22"/>
      <c r="K111" s="1"/>
    </row>
    <row r="112" spans="1:13" ht="21.75" customHeight="1">
      <c r="A112" s="6" t="s">
        <v>46</v>
      </c>
      <c r="B112" s="2" t="s">
        <v>45</v>
      </c>
      <c r="C112" s="2" t="s">
        <v>12</v>
      </c>
      <c r="D112" s="2" t="s">
        <v>130</v>
      </c>
      <c r="E112" s="2" t="s">
        <v>101</v>
      </c>
      <c r="F112" s="2"/>
      <c r="G112" s="25">
        <v>496352</v>
      </c>
      <c r="H112" s="1"/>
      <c r="I112" s="1"/>
      <c r="J112" s="25"/>
      <c r="K112" s="1">
        <f t="shared" si="0"/>
        <v>0</v>
      </c>
      <c r="M112" s="27"/>
    </row>
    <row r="113" spans="1:11" ht="24.75" customHeight="1" hidden="1">
      <c r="A113" s="6" t="s">
        <v>81</v>
      </c>
      <c r="B113" s="2" t="s">
        <v>45</v>
      </c>
      <c r="C113" s="2" t="s">
        <v>12</v>
      </c>
      <c r="D113" s="2" t="s">
        <v>80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22.5" hidden="1">
      <c r="A114" s="6" t="s">
        <v>48</v>
      </c>
      <c r="B114" s="2" t="s">
        <v>45</v>
      </c>
      <c r="C114" s="2" t="s">
        <v>12</v>
      </c>
      <c r="D114" s="2" t="s">
        <v>47</v>
      </c>
      <c r="E114" s="2" t="s">
        <v>13</v>
      </c>
      <c r="F114" s="2"/>
      <c r="G114" s="1"/>
      <c r="H114" s="1"/>
      <c r="I114" s="1"/>
      <c r="J114" s="1"/>
      <c r="K114" s="1">
        <f t="shared" si="0"/>
        <v>0</v>
      </c>
    </row>
    <row r="115" spans="1:11" ht="12.75">
      <c r="A115" s="6" t="s">
        <v>163</v>
      </c>
      <c r="B115" s="2" t="s">
        <v>43</v>
      </c>
      <c r="C115" s="2" t="s">
        <v>12</v>
      </c>
      <c r="D115" s="2" t="s">
        <v>154</v>
      </c>
      <c r="E115" s="2" t="s">
        <v>101</v>
      </c>
      <c r="F115" s="2"/>
      <c r="G115" s="25"/>
      <c r="H115" s="1"/>
      <c r="I115" s="1"/>
      <c r="J115" s="25"/>
      <c r="K115" s="1"/>
    </row>
    <row r="116" spans="1:11" ht="12" customHeight="1">
      <c r="A116" s="6" t="s">
        <v>171</v>
      </c>
      <c r="B116" s="2" t="s">
        <v>45</v>
      </c>
      <c r="C116" s="2" t="s">
        <v>12</v>
      </c>
      <c r="D116" s="2" t="s">
        <v>130</v>
      </c>
      <c r="E116" s="2" t="s">
        <v>101</v>
      </c>
      <c r="F116" s="2"/>
      <c r="G116" s="1"/>
      <c r="H116" s="1"/>
      <c r="I116" s="1"/>
      <c r="J116" s="1"/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118</v>
      </c>
      <c r="E117" s="2" t="s">
        <v>101</v>
      </c>
      <c r="F117" s="2"/>
      <c r="G117" s="1"/>
      <c r="H117" s="1"/>
      <c r="I117" s="1"/>
      <c r="J117" s="1"/>
      <c r="K117" s="1"/>
    </row>
    <row r="118" spans="1:11" ht="12.75" hidden="1">
      <c r="A118" s="6"/>
      <c r="B118" s="2" t="s">
        <v>45</v>
      </c>
      <c r="C118" s="2" t="s">
        <v>12</v>
      </c>
      <c r="D118" s="2" t="s">
        <v>47</v>
      </c>
      <c r="E118" s="2" t="s">
        <v>101</v>
      </c>
      <c r="F118" s="2"/>
      <c r="G118" s="1"/>
      <c r="H118" s="1"/>
      <c r="I118" s="1"/>
      <c r="J118" s="1"/>
      <c r="K118" s="1">
        <f t="shared" si="0"/>
        <v>0</v>
      </c>
    </row>
    <row r="119" spans="1:11" ht="12.75">
      <c r="A119" s="6" t="s">
        <v>177</v>
      </c>
      <c r="B119" s="2" t="s">
        <v>121</v>
      </c>
      <c r="C119" s="2" t="s">
        <v>12</v>
      </c>
      <c r="D119" s="2" t="s">
        <v>147</v>
      </c>
      <c r="E119" s="2" t="s">
        <v>104</v>
      </c>
      <c r="F119" s="2"/>
      <c r="G119" s="25"/>
      <c r="H119" s="1"/>
      <c r="I119" s="1"/>
      <c r="J119" s="25"/>
      <c r="K119" s="1"/>
    </row>
    <row r="120" spans="1:13" ht="12.75">
      <c r="A120" s="6" t="s">
        <v>141</v>
      </c>
      <c r="B120" s="2" t="s">
        <v>43</v>
      </c>
      <c r="C120" s="2" t="s">
        <v>12</v>
      </c>
      <c r="D120" s="2" t="s">
        <v>131</v>
      </c>
      <c r="E120" s="2" t="s">
        <v>101</v>
      </c>
      <c r="F120" s="2"/>
      <c r="G120" s="1">
        <v>100000</v>
      </c>
      <c r="H120" s="1">
        <v>100000</v>
      </c>
      <c r="I120" s="1">
        <v>100000</v>
      </c>
      <c r="J120" s="1">
        <v>100000</v>
      </c>
      <c r="K120" s="1"/>
      <c r="M120" s="27"/>
    </row>
    <row r="121" spans="1:11" ht="22.5">
      <c r="A121" s="6" t="s">
        <v>162</v>
      </c>
      <c r="B121" s="2" t="s">
        <v>45</v>
      </c>
      <c r="C121" s="2" t="s">
        <v>12</v>
      </c>
      <c r="D121" s="2" t="s">
        <v>130</v>
      </c>
      <c r="E121" s="2" t="s">
        <v>101</v>
      </c>
      <c r="F121" s="2"/>
      <c r="G121" s="3"/>
      <c r="H121" s="3"/>
      <c r="I121" s="3"/>
      <c r="J121" s="3"/>
      <c r="K121" s="1">
        <f t="shared" si="0"/>
        <v>0</v>
      </c>
    </row>
    <row r="122" spans="1:13" ht="12.75">
      <c r="A122" s="6"/>
      <c r="B122" s="2" t="s">
        <v>77</v>
      </c>
      <c r="C122" s="2" t="s">
        <v>12</v>
      </c>
      <c r="D122" s="2" t="s">
        <v>132</v>
      </c>
      <c r="E122" s="2" t="s">
        <v>102</v>
      </c>
      <c r="F122" s="2"/>
      <c r="G122" s="25">
        <v>814800</v>
      </c>
      <c r="H122" s="1">
        <v>645315.05</v>
      </c>
      <c r="I122" s="1">
        <v>609291.85</v>
      </c>
      <c r="J122" s="1">
        <v>645315.05</v>
      </c>
      <c r="K122" s="1">
        <f t="shared" si="0"/>
        <v>36023.20000000007</v>
      </c>
      <c r="M122" s="27"/>
    </row>
    <row r="123" spans="1:13" ht="12" customHeight="1">
      <c r="A123" s="6"/>
      <c r="B123" s="2" t="s">
        <v>77</v>
      </c>
      <c r="C123" s="2" t="s">
        <v>12</v>
      </c>
      <c r="D123" s="2" t="s">
        <v>132</v>
      </c>
      <c r="E123" s="2" t="s">
        <v>128</v>
      </c>
      <c r="F123" s="2"/>
      <c r="G123" s="25">
        <v>246070</v>
      </c>
      <c r="H123" s="1">
        <v>194010.5</v>
      </c>
      <c r="I123" s="1">
        <v>177128.87</v>
      </c>
      <c r="J123" s="1">
        <v>194010.5</v>
      </c>
      <c r="K123" s="1">
        <f t="shared" si="0"/>
        <v>16881.630000000005</v>
      </c>
      <c r="M123" s="27"/>
    </row>
    <row r="124" spans="1:11" ht="12.75" hidden="1">
      <c r="A124" s="3" t="s">
        <v>49</v>
      </c>
      <c r="B124" s="2"/>
      <c r="C124" s="2"/>
      <c r="D124" s="2"/>
      <c r="E124" s="2"/>
      <c r="F124" s="2"/>
      <c r="G124" s="1"/>
      <c r="H124" s="1"/>
      <c r="I124" s="1"/>
      <c r="J124" s="1"/>
      <c r="K124" s="1">
        <f t="shared" si="0"/>
        <v>0</v>
      </c>
    </row>
    <row r="125" spans="1:11" ht="12.75">
      <c r="A125" s="3" t="s">
        <v>164</v>
      </c>
      <c r="B125" s="20" t="s">
        <v>172</v>
      </c>
      <c r="C125" s="20" t="s">
        <v>12</v>
      </c>
      <c r="D125" s="20" t="s">
        <v>173</v>
      </c>
      <c r="E125" s="20" t="s">
        <v>174</v>
      </c>
      <c r="F125" s="20"/>
      <c r="G125" s="26">
        <v>324043</v>
      </c>
      <c r="H125" s="3">
        <v>266960</v>
      </c>
      <c r="I125" s="3">
        <v>266959</v>
      </c>
      <c r="J125" s="26">
        <v>266959</v>
      </c>
      <c r="K125" s="3">
        <f t="shared" si="0"/>
        <v>1</v>
      </c>
    </row>
    <row r="126" spans="1:11" ht="0.75" customHeight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.75" hidden="1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>
        <f t="shared" si="0"/>
        <v>0</v>
      </c>
    </row>
    <row r="128" spans="1:12" ht="0.7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  <c r="L128" s="13"/>
    </row>
    <row r="129" spans="1:11" ht="12.75" customHeight="1" hidden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38</v>
      </c>
      <c r="B130" s="2"/>
      <c r="C130" s="2"/>
      <c r="D130" s="2"/>
      <c r="E130" s="2"/>
      <c r="F130" s="2" t="s">
        <v>34</v>
      </c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26</v>
      </c>
      <c r="B131" s="2"/>
      <c r="C131" s="2"/>
      <c r="D131" s="2"/>
      <c r="E131" s="2"/>
      <c r="F131" s="2" t="s">
        <v>37</v>
      </c>
      <c r="G131" s="1"/>
      <c r="H131" s="1"/>
      <c r="I131" s="1"/>
      <c r="J131" s="1"/>
      <c r="K131" s="1">
        <f t="shared" si="0"/>
        <v>0</v>
      </c>
    </row>
    <row r="132" spans="1:11" ht="13.5" customHeight="1" hidden="1">
      <c r="A132" s="1" t="s">
        <v>79</v>
      </c>
      <c r="B132" s="2"/>
      <c r="C132" s="2"/>
      <c r="D132" s="2"/>
      <c r="E132" s="2"/>
      <c r="F132" s="2" t="s">
        <v>39</v>
      </c>
      <c r="G132" s="1"/>
      <c r="H132" s="1"/>
      <c r="I132" s="1"/>
      <c r="J132" s="1"/>
      <c r="K132" s="1">
        <f t="shared" si="0"/>
        <v>0</v>
      </c>
    </row>
    <row r="133" spans="1:11" ht="12.75" hidden="1">
      <c r="A133" s="3" t="s">
        <v>51</v>
      </c>
      <c r="B133" s="2" t="s">
        <v>82</v>
      </c>
      <c r="C133" s="2" t="s">
        <v>12</v>
      </c>
      <c r="D133" s="2" t="s">
        <v>52</v>
      </c>
      <c r="E133" s="2" t="s">
        <v>13</v>
      </c>
      <c r="F133" s="2" t="s">
        <v>34</v>
      </c>
      <c r="G133" s="1"/>
      <c r="H133" s="1"/>
      <c r="I133" s="1"/>
      <c r="J133" s="1"/>
      <c r="K133" s="1">
        <f t="shared" si="0"/>
        <v>0</v>
      </c>
    </row>
    <row r="134" spans="1:14" ht="12.75">
      <c r="A134" s="3" t="s">
        <v>53</v>
      </c>
      <c r="B134" s="2"/>
      <c r="C134" s="2"/>
      <c r="D134" s="2"/>
      <c r="E134" s="2"/>
      <c r="F134" s="2"/>
      <c r="G134" s="1">
        <f>G41+G78+G87+G100+G125+G92+G76+G91+G98+G86</f>
        <v>5155102</v>
      </c>
      <c r="H134" s="1">
        <f>H41+H78+H87+H100+H125+H99</f>
        <v>2887142.0300000003</v>
      </c>
      <c r="I134" s="1">
        <f>I41+I78+I87+I100+I125+I91+I92+I98+I86+I99</f>
        <v>2767116.71</v>
      </c>
      <c r="J134" s="1">
        <f>J41+J78+J87+J100+J125+J76+J91+J92+J98+J86+J99</f>
        <v>2922529.3400000003</v>
      </c>
      <c r="K134" s="1">
        <f>K41+K59+K78+K87+K100+K121+K125</f>
        <v>120025.32000000002</v>
      </c>
      <c r="N134" s="13"/>
    </row>
    <row r="135" ht="12.75">
      <c r="N135" s="13"/>
    </row>
    <row r="136" spans="2:14" ht="34.5" customHeight="1">
      <c r="B136" s="43" t="s">
        <v>58</v>
      </c>
      <c r="C136" s="43"/>
      <c r="D136" s="43"/>
      <c r="E136" s="43"/>
      <c r="F136" s="43"/>
      <c r="G136" s="43"/>
      <c r="H136" s="43"/>
      <c r="I136" s="43"/>
      <c r="J136" s="43"/>
      <c r="N136" s="13"/>
    </row>
    <row r="137" ht="12.75">
      <c r="N137" s="13"/>
    </row>
    <row r="138" spans="1:14" ht="54.75" customHeight="1">
      <c r="A138" s="30" t="s">
        <v>59</v>
      </c>
      <c r="B138" s="31"/>
      <c r="C138" s="31"/>
      <c r="D138" s="32"/>
      <c r="E138" s="41" t="s">
        <v>60</v>
      </c>
      <c r="F138" s="42"/>
      <c r="G138" s="11" t="s">
        <v>61</v>
      </c>
      <c r="H138" s="23" t="s">
        <v>148</v>
      </c>
      <c r="I138" s="41" t="s">
        <v>9</v>
      </c>
      <c r="J138" s="42"/>
      <c r="K138" s="11" t="s">
        <v>62</v>
      </c>
      <c r="N138" s="13"/>
    </row>
    <row r="139" spans="1:14" ht="12.75">
      <c r="A139" s="30">
        <v>1</v>
      </c>
      <c r="B139" s="31"/>
      <c r="C139" s="31"/>
      <c r="D139" s="32"/>
      <c r="E139" s="30">
        <v>2</v>
      </c>
      <c r="F139" s="32"/>
      <c r="G139" s="9">
        <v>3</v>
      </c>
      <c r="H139" s="12">
        <v>4</v>
      </c>
      <c r="I139" s="30">
        <v>5</v>
      </c>
      <c r="J139" s="32"/>
      <c r="K139" s="9">
        <v>6</v>
      </c>
      <c r="N139" s="13"/>
    </row>
    <row r="140" spans="1:14" ht="12.75">
      <c r="A140" s="30" t="s">
        <v>63</v>
      </c>
      <c r="B140" s="31"/>
      <c r="C140" s="31"/>
      <c r="D140" s="32"/>
      <c r="E140" s="35" t="s">
        <v>67</v>
      </c>
      <c r="F140" s="36"/>
      <c r="G140" s="9">
        <v>0</v>
      </c>
      <c r="H140" s="12">
        <f>I35</f>
        <v>3031106</v>
      </c>
      <c r="I140" s="30">
        <f>I134</f>
        <v>2767116.71</v>
      </c>
      <c r="J140" s="32"/>
      <c r="K140" s="24">
        <f>H140-I140</f>
        <v>263989.29000000004</v>
      </c>
      <c r="N140" s="13"/>
    </row>
    <row r="141" spans="1:14" ht="12.75">
      <c r="A141" s="30" t="s">
        <v>64</v>
      </c>
      <c r="B141" s="31"/>
      <c r="C141" s="31"/>
      <c r="D141" s="32"/>
      <c r="E141" s="35" t="s">
        <v>68</v>
      </c>
      <c r="F141" s="36"/>
      <c r="G141" s="9">
        <v>20533.4</v>
      </c>
      <c r="H141" s="12">
        <f>I30</f>
        <v>482141.88999999996</v>
      </c>
      <c r="I141" s="30"/>
      <c r="J141" s="32"/>
      <c r="K141" s="9">
        <f>G141+H141-I141</f>
        <v>502675.29</v>
      </c>
      <c r="N141" s="13"/>
    </row>
    <row r="142" spans="1:14" ht="12.75">
      <c r="A142" s="30" t="s">
        <v>65</v>
      </c>
      <c r="B142" s="31"/>
      <c r="C142" s="31"/>
      <c r="D142" s="32"/>
      <c r="E142" s="35" t="s">
        <v>69</v>
      </c>
      <c r="F142" s="36"/>
      <c r="G142" s="9">
        <v>0</v>
      </c>
      <c r="H142" s="12"/>
      <c r="I142" s="30"/>
      <c r="J142" s="32"/>
      <c r="K142" s="9"/>
      <c r="N142" s="13"/>
    </row>
    <row r="143" spans="1:14" ht="12.75">
      <c r="A143" s="30" t="s">
        <v>66</v>
      </c>
      <c r="B143" s="31"/>
      <c r="C143" s="31"/>
      <c r="D143" s="32"/>
      <c r="E143" s="35" t="s">
        <v>70</v>
      </c>
      <c r="F143" s="36"/>
      <c r="G143" s="9">
        <f>SUM(G140:G142)</f>
        <v>20533.4</v>
      </c>
      <c r="H143" s="12">
        <f>H140+H141</f>
        <v>3513247.89</v>
      </c>
      <c r="I143" s="30">
        <f>I140+I141</f>
        <v>2767116.71</v>
      </c>
      <c r="J143" s="32"/>
      <c r="K143" s="24">
        <f>G143+H143-I143</f>
        <v>766664.5800000001</v>
      </c>
      <c r="N143" s="13"/>
    </row>
    <row r="144" ht="12.75">
      <c r="N144" s="13"/>
    </row>
    <row r="145" spans="1:14" ht="12.75">
      <c r="A145" t="s">
        <v>158</v>
      </c>
      <c r="D145" t="s">
        <v>159</v>
      </c>
      <c r="H145" s="14" t="s">
        <v>160</v>
      </c>
      <c r="J145" t="s">
        <v>178</v>
      </c>
      <c r="N145" s="13"/>
    </row>
    <row r="146" spans="8:14" ht="12.75">
      <c r="H146" s="14"/>
      <c r="N146" s="13"/>
    </row>
    <row r="147" spans="1:14" ht="12.75">
      <c r="A147" t="str">
        <f>H3</f>
        <v>"01" октября  2019 года</v>
      </c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</sheetData>
  <sheetProtection/>
  <mergeCells count="118">
    <mergeCell ref="A7:F7"/>
    <mergeCell ref="G11:H11"/>
    <mergeCell ref="G32:H32"/>
    <mergeCell ref="I32:J32"/>
    <mergeCell ref="I7:J7"/>
    <mergeCell ref="A9:F9"/>
    <mergeCell ref="G9:H9"/>
    <mergeCell ref="I9:J9"/>
    <mergeCell ref="A8:E8"/>
    <mergeCell ref="G8:H8"/>
    <mergeCell ref="I8:J8"/>
    <mergeCell ref="G23:H23"/>
    <mergeCell ref="A27:F27"/>
    <mergeCell ref="G25:H25"/>
    <mergeCell ref="A21:F21"/>
    <mergeCell ref="A22:F22"/>
    <mergeCell ref="G22:H22"/>
    <mergeCell ref="A16:F16"/>
    <mergeCell ref="I24:J24"/>
    <mergeCell ref="I25:J25"/>
    <mergeCell ref="A33:F33"/>
    <mergeCell ref="A142:D142"/>
    <mergeCell ref="B38:F38"/>
    <mergeCell ref="A28:F28"/>
    <mergeCell ref="A24:F24"/>
    <mergeCell ref="E141:F141"/>
    <mergeCell ref="A140:D140"/>
    <mergeCell ref="A31:F31"/>
    <mergeCell ref="A25:F25"/>
    <mergeCell ref="A38:A39"/>
    <mergeCell ref="I143:J143"/>
    <mergeCell ref="E138:F138"/>
    <mergeCell ref="E143:F143"/>
    <mergeCell ref="A141:D141"/>
    <mergeCell ref="A139:D139"/>
    <mergeCell ref="E139:F139"/>
    <mergeCell ref="A143:D143"/>
    <mergeCell ref="I139:J139"/>
    <mergeCell ref="I140:J140"/>
    <mergeCell ref="I142:J142"/>
    <mergeCell ref="B1:J1"/>
    <mergeCell ref="A20:F20"/>
    <mergeCell ref="I6:J6"/>
    <mergeCell ref="G6:H6"/>
    <mergeCell ref="J2:K2"/>
    <mergeCell ref="A10:F10"/>
    <mergeCell ref="A14:F14"/>
    <mergeCell ref="G14:H14"/>
    <mergeCell ref="I14:J14"/>
    <mergeCell ref="A15:E15"/>
    <mergeCell ref="K38:K39"/>
    <mergeCell ref="G10:H10"/>
    <mergeCell ref="I30:J30"/>
    <mergeCell ref="A36:F36"/>
    <mergeCell ref="B136:J136"/>
    <mergeCell ref="A138:D138"/>
    <mergeCell ref="A30:F30"/>
    <mergeCell ref="A34:E34"/>
    <mergeCell ref="G34:H34"/>
    <mergeCell ref="I34:J34"/>
    <mergeCell ref="E142:F142"/>
    <mergeCell ref="I38:I39"/>
    <mergeCell ref="J38:J39"/>
    <mergeCell ref="G38:G39"/>
    <mergeCell ref="H38:H39"/>
    <mergeCell ref="I138:J138"/>
    <mergeCell ref="I141:J141"/>
    <mergeCell ref="E140:F140"/>
    <mergeCell ref="I29:J29"/>
    <mergeCell ref="G29:H29"/>
    <mergeCell ref="I36:J36"/>
    <mergeCell ref="I31:J31"/>
    <mergeCell ref="G33:H33"/>
    <mergeCell ref="I35:J35"/>
    <mergeCell ref="I33:J33"/>
    <mergeCell ref="G31:H31"/>
    <mergeCell ref="G30:H30"/>
    <mergeCell ref="G36:H36"/>
    <mergeCell ref="A29:F29"/>
    <mergeCell ref="A6:F6"/>
    <mergeCell ref="G20:H20"/>
    <mergeCell ref="G12:H12"/>
    <mergeCell ref="A12:F12"/>
    <mergeCell ref="A19:F19"/>
    <mergeCell ref="G7:H7"/>
    <mergeCell ref="G28:H28"/>
    <mergeCell ref="G27:H27"/>
    <mergeCell ref="G24:H24"/>
    <mergeCell ref="I19:J19"/>
    <mergeCell ref="I20:J20"/>
    <mergeCell ref="G18:H18"/>
    <mergeCell ref="I18:J18"/>
    <mergeCell ref="A11:F11"/>
    <mergeCell ref="A13:F13"/>
    <mergeCell ref="G15:H15"/>
    <mergeCell ref="I15:J15"/>
    <mergeCell ref="A17:F17"/>
    <mergeCell ref="G13:H13"/>
    <mergeCell ref="A18:F18"/>
    <mergeCell ref="G21:H21"/>
    <mergeCell ref="I13:J13"/>
    <mergeCell ref="I28:J28"/>
    <mergeCell ref="G19:H19"/>
    <mergeCell ref="I23:J23"/>
    <mergeCell ref="G17:H17"/>
    <mergeCell ref="I17:J17"/>
    <mergeCell ref="I27:J27"/>
    <mergeCell ref="I21:J21"/>
    <mergeCell ref="A26:F26"/>
    <mergeCell ref="G26:H26"/>
    <mergeCell ref="I26:J26"/>
    <mergeCell ref="I22:J22"/>
    <mergeCell ref="A23:F23"/>
    <mergeCell ref="I10:J10"/>
    <mergeCell ref="I11:J11"/>
    <mergeCell ref="I12:J12"/>
    <mergeCell ref="I16:J16"/>
    <mergeCell ref="G16:H16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001</cp:lastModifiedBy>
  <cp:lastPrinted>2019-10-07T14:02:10Z</cp:lastPrinted>
  <dcterms:created xsi:type="dcterms:W3CDTF">2008-09-12T07:06:54Z</dcterms:created>
  <dcterms:modified xsi:type="dcterms:W3CDTF">2019-10-07T14:02:14Z</dcterms:modified>
  <cp:category/>
  <cp:version/>
  <cp:contentType/>
  <cp:contentStatus/>
</cp:coreProperties>
</file>